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10260" activeTab="0"/>
  </bookViews>
  <sheets>
    <sheet name="layer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<sst xmlns="http://schemas.openxmlformats.org/spreadsheetml/2006/main" count="36" uniqueCount="36">
  <si>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bird</t>
  </si>
  <si>
    <t>100 birds</t>
  </si>
  <si>
    <t>if feed is 1 bag /day, and getting 10 dozen eggs</t>
  </si>
  <si>
    <t>feed cost down, 8 dozen eggs</t>
  </si>
  <si>
    <t>costs before they start laying</t>
  </si>
  <si>
    <t>x2 for 2 flocks</t>
  </si>
  <si>
    <t>started pullets, 18 weeks old</t>
  </si>
  <si>
    <t>mileage to get pullets</t>
  </si>
  <si>
    <t>per pullet</t>
  </si>
  <si>
    <t>330 miles</t>
  </si>
  <si>
    <t>25 gallons gas</t>
  </si>
  <si>
    <t>IRS $150</t>
  </si>
  <si>
    <t>for incidentals, and feed before they start laying</t>
  </si>
  <si>
    <t>subtotal</t>
  </si>
  <si>
    <t>days</t>
  </si>
  <si>
    <t xml:space="preserve">spread cost over 15 months, </t>
  </si>
  <si>
    <t>day</t>
  </si>
  <si>
    <t>about 200 birds</t>
  </si>
  <si>
    <t>laying 12 to 13 dozen eggs /day</t>
  </si>
  <si>
    <t>feed</t>
  </si>
  <si>
    <t xml:space="preserve">fencing </t>
  </si>
  <si>
    <t>$700/4 years*356</t>
  </si>
  <si>
    <t>oyster shell, nest bedding, etc</t>
  </si>
  <si>
    <t>electricity</t>
  </si>
  <si>
    <t>water hoses, tubs, etc</t>
  </si>
  <si>
    <t>costs while laying</t>
  </si>
  <si>
    <t>costs before laying</t>
  </si>
  <si>
    <t>costs per day</t>
  </si>
  <si>
    <t>divided by 12 dozen eggs</t>
  </si>
  <si>
    <t>costs per dozen eggs before labor, hen houses, delivery to town, etc.</t>
  </si>
  <si>
    <t>by 10</t>
  </si>
  <si>
    <t>by 8</t>
  </si>
  <si>
    <t>income wholesale $3/dozen</t>
  </si>
  <si>
    <t>income retail $3.50</t>
  </si>
  <si>
    <t>income retail $4</t>
  </si>
  <si>
    <t xml:space="preserve">What is current feed consumption?????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</si>
</sst>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L26" sqref="L26"/>
    </sheetView>
  </sheetViews>
  <sheetFormatPr defaultColWidth="9.140625" defaultRowHeight="12.75"/>
  <cols>
    <col min="1" max="1" width="6.421875" style="0" customWidth="1"/>
    <col min="2" max="2" width="27.140625" style="0" customWidth="1"/>
    <col min="3" max="4" width="9.140625" style="1" customWidth="1"/>
  </cols>
  <sheetData>
    <row r="1" spans="3:9" ht="12.75">
      <c r="C1" s="1" t="s">
        <v>0</v>
      </c>
      <c r="D1" s="1" t="s">
        <v>1</v>
      </c>
      <c r="I1" t="s">
        <v>2</v>
      </c>
    </row>
    <row r="2" ht="12.75">
      <c r="K2" t="s">
        <v>3</v>
      </c>
    </row>
    <row r="3" spans="1:3" ht="12.75">
      <c r="A3" t="s">
        <v>4</v>
      </c>
      <c r="C3" s="1" t="s">
        <v>5</v>
      </c>
    </row>
    <row r="4" spans="2:4" ht="12.75">
      <c r="B4" t="s">
        <v>6</v>
      </c>
      <c r="C4" s="1">
        <v>8</v>
      </c>
      <c r="D4" s="1">
        <v>800</v>
      </c>
    </row>
    <row r="5" spans="2:9" ht="12.75">
      <c r="B5" t="s">
        <v>7</v>
      </c>
      <c r="C5" s="1">
        <v>1.5</v>
      </c>
      <c r="D5" s="1">
        <v>150</v>
      </c>
      <c r="E5" t="s">
        <v>8</v>
      </c>
      <c r="F5" t="s">
        <v>9</v>
      </c>
      <c r="G5" t="s">
        <v>10</v>
      </c>
      <c r="I5" t="s">
        <v>11</v>
      </c>
    </row>
    <row r="6" spans="2:4" ht="12.75">
      <c r="B6" t="s">
        <v>12</v>
      </c>
      <c r="C6" s="1">
        <v>1</v>
      </c>
      <c r="D6" s="1">
        <v>100</v>
      </c>
    </row>
    <row r="7" spans="2:9" ht="12.75">
      <c r="B7" t="s">
        <v>13</v>
      </c>
      <c r="C7" s="1">
        <f>SUM(C4:C6)</f>
        <v>10.5</v>
      </c>
      <c r="D7" s="1">
        <f>SUM(D4:D6)</f>
        <v>1050</v>
      </c>
      <c r="I7" s="1">
        <f>C7</f>
        <v>10.5</v>
      </c>
    </row>
    <row r="8" spans="6:7" ht="12.75">
      <c r="F8" s="1">
        <f>356+31+30+31</f>
        <v>448</v>
      </c>
      <c r="G8" t="s">
        <v>14</v>
      </c>
    </row>
    <row r="9" spans="2:11" ht="12.75">
      <c r="B9" t="s">
        <v>15</v>
      </c>
      <c r="C9" s="1">
        <f>C7/F8</f>
        <v>0.0234375</v>
      </c>
      <c r="D9" s="1">
        <f>1050/448</f>
        <v>2.34375</v>
      </c>
      <c r="E9" t="s">
        <v>16</v>
      </c>
      <c r="I9" s="1">
        <v>0.0234</v>
      </c>
      <c r="K9">
        <v>0.02</v>
      </c>
    </row>
    <row r="12" ht="12.75">
      <c r="C12" s="1" t="s">
        <v>17</v>
      </c>
    </row>
    <row r="13" ht="12.75">
      <c r="A13" t="s">
        <v>18</v>
      </c>
    </row>
    <row r="14" spans="2:11" ht="12.75">
      <c r="B14" t="s">
        <v>19</v>
      </c>
      <c r="C14" s="1">
        <v>19</v>
      </c>
      <c r="I14">
        <v>12.5</v>
      </c>
      <c r="K14">
        <v>10.5</v>
      </c>
    </row>
    <row r="15" spans="2:11" ht="12.75">
      <c r="B15" t="s">
        <v>20</v>
      </c>
      <c r="C15" s="1">
        <f>700/(4*356)</f>
        <v>0.49157303370786515</v>
      </c>
      <c r="F15" t="s">
        <v>21</v>
      </c>
      <c r="I15" s="1">
        <f>700/(4*356)</f>
        <v>0.49157303370786515</v>
      </c>
      <c r="K15" s="1">
        <f>700/(4*356)</f>
        <v>0.49157303370786515</v>
      </c>
    </row>
    <row r="16" spans="2:11" ht="12.75">
      <c r="B16" t="s">
        <v>22</v>
      </c>
      <c r="C16" s="1">
        <v>0.25</v>
      </c>
      <c r="I16" s="1">
        <v>0.25</v>
      </c>
      <c r="K16" s="1">
        <v>0.25</v>
      </c>
    </row>
    <row r="17" spans="2:11" ht="12.75">
      <c r="B17" t="s">
        <v>23</v>
      </c>
      <c r="I17" s="1"/>
      <c r="K17" s="1"/>
    </row>
    <row r="18" spans="2:11" ht="12.75">
      <c r="B18" t="s">
        <v>24</v>
      </c>
      <c r="C18" s="1">
        <v>0.1</v>
      </c>
      <c r="I18" s="1">
        <v>0.1</v>
      </c>
      <c r="K18" s="1">
        <v>0.1</v>
      </c>
    </row>
    <row r="19" ht="12.75">
      <c r="I19" s="1"/>
    </row>
    <row r="20" spans="2:11" ht="12.75">
      <c r="B20" t="s">
        <v>25</v>
      </c>
      <c r="C20" s="1">
        <f>SUM(C14:C19)</f>
        <v>19.841573033707867</v>
      </c>
      <c r="I20" s="1">
        <f>SUM(I14:I19)</f>
        <v>13.341573033707865</v>
      </c>
      <c r="K20" s="1">
        <f>SUM(K14:K19)</f>
        <v>11.341573033707865</v>
      </c>
    </row>
    <row r="21" spans="2:11" ht="12.75">
      <c r="B21" t="s">
        <v>26</v>
      </c>
      <c r="C21" s="1">
        <f>D9*2</f>
        <v>4.6875</v>
      </c>
      <c r="I21" s="1">
        <v>4.69</v>
      </c>
      <c r="K21">
        <v>4.69</v>
      </c>
    </row>
    <row r="22" ht="12.75">
      <c r="I22" s="1"/>
    </row>
    <row r="23" spans="2:11" ht="12.75">
      <c r="B23" t="s">
        <v>27</v>
      </c>
      <c r="C23" s="1">
        <f>SUM(C20:C21)</f>
        <v>24.529073033707867</v>
      </c>
      <c r="I23" s="1">
        <f>SUM(I20:I21)</f>
        <v>18.031573033707865</v>
      </c>
      <c r="K23" s="1">
        <f>SUM(K20:K21)</f>
        <v>16.031573033707865</v>
      </c>
    </row>
    <row r="24" ht="12.75">
      <c r="I24" s="1"/>
    </row>
    <row r="25" spans="2:12" ht="12.75">
      <c r="B25" t="s">
        <v>28</v>
      </c>
      <c r="C25" s="1">
        <f>C23/12</f>
        <v>2.0440894194756556</v>
      </c>
      <c r="D25" s="1" t="s">
        <v>29</v>
      </c>
      <c r="I25" s="1">
        <f>I23/10</f>
        <v>1.8031573033707864</v>
      </c>
      <c r="J25" t="s">
        <v>30</v>
      </c>
      <c r="K25">
        <f>K23/8</f>
        <v>2.003946629213483</v>
      </c>
      <c r="L25" t="s">
        <v>31</v>
      </c>
    </row>
    <row r="26" ht="12.75">
      <c r="I26" s="1"/>
    </row>
    <row r="27" spans="2:11" ht="12.75">
      <c r="B27" t="s">
        <v>32</v>
      </c>
      <c r="C27" s="1">
        <f>3-C25</f>
        <v>0.9559105805243444</v>
      </c>
      <c r="I27" s="1">
        <f>3-I25</f>
        <v>1.1968426966292136</v>
      </c>
      <c r="K27" s="1">
        <f>3-K25</f>
        <v>0.9960533707865169</v>
      </c>
    </row>
    <row r="28" spans="2:11" ht="12.75">
      <c r="B28" t="s">
        <v>33</v>
      </c>
      <c r="C28" s="1">
        <f>3.5-C25</f>
        <v>1.4559105805243444</v>
      </c>
      <c r="I28" s="1">
        <f>3.5-I25</f>
        <v>1.6968426966292136</v>
      </c>
      <c r="K28" s="1">
        <f>3.5-K25</f>
        <v>1.496053370786517</v>
      </c>
    </row>
    <row r="29" spans="2:11" ht="12.75">
      <c r="B29" t="s">
        <v>34</v>
      </c>
      <c r="C29" s="1">
        <f>4-C25</f>
        <v>1.9559105805243444</v>
      </c>
      <c r="I29" s="1">
        <f>4-I25</f>
        <v>2.1968426966292136</v>
      </c>
      <c r="K29" s="1">
        <f>4-K25</f>
        <v>1.996053370786517</v>
      </c>
    </row>
    <row r="32" ht="12.75">
      <c r="B32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Beth</cp:lastModifiedBy>
  <dcterms:created xsi:type="dcterms:W3CDTF">2011-01-13T00:45:30Z</dcterms:created>
  <dcterms:modified xsi:type="dcterms:W3CDTF">2011-01-13T00:45:44Z</dcterms:modified>
  <cp:category/>
  <cp:version/>
  <cp:contentType/>
  <cp:contentStatus/>
</cp:coreProperties>
</file>